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RORAČUN\My Documents\XLS\xls-prebaceno\2024\GODIŠNJI IZVJEŠTAJ 2024\materijal za spajanje\"/>
    </mc:Choice>
  </mc:AlternateContent>
  <bookViews>
    <workbookView xWindow="0" yWindow="0" windowWidth="28800" windowHeight="11730"/>
  </bookViews>
  <sheets>
    <sheet name="Prihodi i rashodi prema izvorim" sheetId="1" r:id="rId1"/>
  </sheets>
  <definedNames>
    <definedName name="_xlnm.Print_Titles" localSheetId="0">'Prihodi i rashodi prema izvorim'!$3:$4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33" i="1"/>
  <c r="E45" i="1"/>
  <c r="E52" i="1"/>
  <c r="E37" i="1"/>
  <c r="E43" i="1"/>
  <c r="E50" i="1"/>
  <c r="E26" i="1"/>
  <c r="E24" i="1"/>
  <c r="G58" i="1" l="1"/>
  <c r="G57" i="1"/>
  <c r="G56" i="1"/>
  <c r="G55" i="1"/>
  <c r="G54" i="1"/>
  <c r="G53" i="1"/>
  <c r="G52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6" i="1"/>
  <c r="G27" i="1"/>
  <c r="G28" i="1"/>
  <c r="G29" i="1"/>
  <c r="G30" i="1"/>
  <c r="G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5" i="1"/>
</calcChain>
</file>

<file path=xl/sharedStrings.xml><?xml version="1.0" encoding="utf-8"?>
<sst xmlns="http://schemas.openxmlformats.org/spreadsheetml/2006/main" count="72" uniqueCount="40">
  <si>
    <t/>
  </si>
  <si>
    <t>Izvor 8.1. PRIMICI OD ZADUŽIVANJA</t>
  </si>
  <si>
    <t>Izvor 8. NAMJENSKI PRIMICI</t>
  </si>
  <si>
    <t>Izvor 7.1. PRIHODI OD PRODAJE ILI ZAMJ. NEF. IMOVINE I NAKN. S NASL. OS</t>
  </si>
  <si>
    <t>Izvor 7. PRIHODI OD PRODAJE ILI ZAMJ. NEF. IMOVINE I NAKN. S NASL. OS</t>
  </si>
  <si>
    <t>Izvor 6.1. DONACIJE</t>
  </si>
  <si>
    <t>Izvor 6. DONACIJE</t>
  </si>
  <si>
    <t>Izvor 5.8. MEHANIZAM ZA OPORAVAK I OTPORNOST</t>
  </si>
  <si>
    <t>Izvor 5.7. FOND SOLIDARNOSTI EUROPSKE UNIJE</t>
  </si>
  <si>
    <t>Izvor 5.6. POMOĆI TEMELJEM PRIJENOSA EU SREDSTAVA</t>
  </si>
  <si>
    <t>Izvor 5.5. POMOĆI OD IZVANPRORAČUNSKIH KORISNIKA</t>
  </si>
  <si>
    <t>Izvor 5.4. POMOĆI OD MEĐUNARODNIH ORGANIZACIJA</t>
  </si>
  <si>
    <t>Izvor 5.2. POMOĆI IZ DRUGIH PRORAČUNA</t>
  </si>
  <si>
    <t>Izvor 5.1. POMOĆI OD INOZEMNIH VLADA I TIJELA EU</t>
  </si>
  <si>
    <t>Izvor 5. POMOĆI</t>
  </si>
  <si>
    <t>Izvor 4.9. PRIHODI ZA POSEBNE NAMJENE-OSTALO (VD,NZN,NZOO, PROČELJA ZG)</t>
  </si>
  <si>
    <t>Izvor 4.8. PRIHODI OD KOMUNALNOG DOPRINOSA</t>
  </si>
  <si>
    <t>Izvor 4.7. NAKNADE U POLJOPRIVREDI</t>
  </si>
  <si>
    <t>Izvor 4.4. NAKNADE ZA CESTE</t>
  </si>
  <si>
    <t>Izvor 4.3. OSTALI PRIHODI ZA POSEBNE NAMJENE</t>
  </si>
  <si>
    <t>Izvor 4.2. PRIHODI OD SPOMENIČKE RENTE</t>
  </si>
  <si>
    <t>Izvor 4.1. PRIHOD OD KOMUNALNE NAKNADE</t>
  </si>
  <si>
    <t>Izvor 4. PRIHODI ZA POSEBNE NAMJENE</t>
  </si>
  <si>
    <t>Izvor 3.1. VLASTITI PRIHODI</t>
  </si>
  <si>
    <t>Izvor 3. VLASTITI PRIHODI</t>
  </si>
  <si>
    <t>Izvor 1.2. OPĆI PRIHODI I PRIMICI-DECENTRALIZIRANA SREDSTVA</t>
  </si>
  <si>
    <t>Izvor 1.1. OPĆI PRIHODI I PRIMICI</t>
  </si>
  <si>
    <t>Izvor 1. OPĆI PRIHODI I PRIMICI</t>
  </si>
  <si>
    <t>BROJČANA OZNAKA I NAZIV</t>
  </si>
  <si>
    <t>REBALANS
2024.</t>
  </si>
  <si>
    <t>TEKUĆI PLAN
 2024.</t>
  </si>
  <si>
    <t>OSTVARENJE / IZVRŠENJE
I. - XII. 2024.</t>
  </si>
  <si>
    <t>OSTVARENJE / IZVRŠENJE
I. - XII. 2023.</t>
  </si>
  <si>
    <t>INDEKS</t>
  </si>
  <si>
    <t>UKUPNI PRIHODI</t>
  </si>
  <si>
    <t>UKUPNI RASHODI</t>
  </si>
  <si>
    <t>6=5/2*100</t>
  </si>
  <si>
    <t>7=5/4*100</t>
  </si>
  <si>
    <t>IZVJEŠTAJ O PRIHODIMA I RASHODIMA PREMA IZVORIMA FINANCIRANJA</t>
  </si>
  <si>
    <t>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</si>
</sst>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color theme="0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B6B6B6"/>
        <bgColor indexed="64"/>
      </patternFill>
    </fill>
    <fill>
      <patternFill patternType="solid">
        <fgColor rgb="FF00008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 applyAlignment="1"/>
    <xf numFmtId="0" fontId="1" fillId="0" borderId="0" xfId="0" applyFont="1" applyFill="1"/>
    <xf numFmtId="0" fontId="2" fillId="0" borderId="2" xfId="0" applyNumberFormat="1" applyFont="1" applyFill="1" applyBorder="1" applyAlignment="1"/>
    <xf numFmtId="4" fontId="2" fillId="0" borderId="2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left"/>
    </xf>
    <xf numFmtId="0" fontId="2" fillId="0" borderId="4" xfId="0" applyNumberFormat="1" applyFont="1" applyFill="1" applyBorder="1" applyAlignment="1"/>
    <xf numFmtId="4" fontId="2" fillId="0" borderId="4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5" fillId="4" borderId="4" xfId="0" applyNumberFormat="1" applyFont="1" applyFill="1" applyBorder="1"/>
    <xf numFmtId="4" fontId="5" fillId="4" borderId="4" xfId="0" applyNumberFormat="1" applyFont="1" applyFill="1" applyBorder="1"/>
    <xf numFmtId="3" fontId="2" fillId="2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/>
    </xf>
    <xf numFmtId="3" fontId="5" fillId="4" borderId="4" xfId="0" applyNumberFormat="1" applyFont="1" applyFill="1" applyBorder="1"/>
    <xf numFmtId="3" fontId="2" fillId="0" borderId="4" xfId="0" applyNumberFormat="1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Alignment="1"/>
    <xf numFmtId="0" fontId="3" fillId="0" borderId="0" xfId="0" applyFont="1" applyFill="1" applyAlignment="1"/>
    <xf numFmtId="0" fontId="3" fillId="0" borderId="0" xfId="0" applyFont="1" applyFill="1"/>
    <xf numFmtId="0" fontId="6" fillId="0" borderId="2" xfId="0" applyNumberFormat="1" applyFont="1" applyFill="1" applyBorder="1" applyAlignment="1"/>
    <xf numFmtId="4" fontId="6" fillId="0" borderId="2" xfId="0" applyNumberFormat="1" applyFont="1" applyFill="1" applyBorder="1" applyAlignment="1">
      <alignment horizontal="right"/>
    </xf>
    <xf numFmtId="3" fontId="6" fillId="0" borderId="2" xfId="0" applyNumberFormat="1" applyFont="1" applyFill="1" applyBorder="1" applyAlignment="1">
      <alignment horizontal="right"/>
    </xf>
    <xf numFmtId="0" fontId="6" fillId="0" borderId="3" xfId="0" applyNumberFormat="1" applyFont="1" applyFill="1" applyBorder="1" applyAlignment="1"/>
    <xf numFmtId="4" fontId="6" fillId="0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0" fontId="8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abSelected="1" topLeftCell="A22" workbookViewId="0">
      <selection activeCell="E55" sqref="E55"/>
    </sheetView>
  </sheetViews>
  <sheetFormatPr defaultRowHeight="12.75" x14ac:dyDescent="0.2"/>
  <cols>
    <col min="1" max="1" width="86" style="1" customWidth="1"/>
    <col min="2" max="2" width="22" style="1" customWidth="1"/>
    <col min="3" max="4" width="22" style="19" customWidth="1"/>
    <col min="5" max="5" width="22" style="1" customWidth="1"/>
    <col min="6" max="6" width="10.28515625" style="1" bestFit="1" customWidth="1"/>
    <col min="7" max="7" width="9.28515625" style="1" bestFit="1" customWidth="1"/>
    <col min="8" max="8" width="9.140625" style="1"/>
    <col min="9" max="16384" width="9.140625" style="2"/>
  </cols>
  <sheetData>
    <row r="1" spans="1:7" ht="14.25" customHeight="1" x14ac:dyDescent="0.2">
      <c r="A1" s="29" t="s">
        <v>38</v>
      </c>
      <c r="B1" s="30"/>
      <c r="C1" s="30"/>
      <c r="D1" s="30"/>
      <c r="E1" s="30"/>
      <c r="F1" s="30"/>
      <c r="G1" s="30"/>
    </row>
    <row r="2" spans="1:7" x14ac:dyDescent="0.2">
      <c r="G2" s="28" t="s">
        <v>39</v>
      </c>
    </row>
    <row r="3" spans="1:7" ht="45" customHeight="1" x14ac:dyDescent="0.2">
      <c r="A3" s="8" t="s">
        <v>28</v>
      </c>
      <c r="B3" s="9" t="s">
        <v>32</v>
      </c>
      <c r="C3" s="13" t="s">
        <v>29</v>
      </c>
      <c r="D3" s="13" t="s">
        <v>30</v>
      </c>
      <c r="E3" s="9" t="s">
        <v>31</v>
      </c>
      <c r="F3" s="8" t="s">
        <v>33</v>
      </c>
      <c r="G3" s="8" t="s">
        <v>33</v>
      </c>
    </row>
    <row r="4" spans="1:7" x14ac:dyDescent="0.2">
      <c r="A4" s="10">
        <v>1</v>
      </c>
      <c r="B4" s="10">
        <v>2</v>
      </c>
      <c r="C4" s="14">
        <v>3</v>
      </c>
      <c r="D4" s="14">
        <v>4</v>
      </c>
      <c r="E4" s="10">
        <v>5</v>
      </c>
      <c r="F4" s="10" t="s">
        <v>36</v>
      </c>
      <c r="G4" s="10" t="s">
        <v>37</v>
      </c>
    </row>
    <row r="5" spans="1:7" ht="14.25" customHeight="1" x14ac:dyDescent="0.2">
      <c r="A5" s="11" t="s">
        <v>34</v>
      </c>
      <c r="B5" s="12">
        <v>2165808721.8800001</v>
      </c>
      <c r="C5" s="15">
        <v>2551365976</v>
      </c>
      <c r="D5" s="15">
        <v>2551365976</v>
      </c>
      <c r="E5" s="12">
        <v>2565311805.6100001</v>
      </c>
      <c r="F5" s="12">
        <f>E5/B5*100</f>
        <v>118.44590797396073</v>
      </c>
      <c r="G5" s="12">
        <f>E5/D5*100</f>
        <v>100.54660247652374</v>
      </c>
    </row>
    <row r="6" spans="1:7" ht="14.25" customHeight="1" x14ac:dyDescent="0.2">
      <c r="A6" s="6" t="s">
        <v>27</v>
      </c>
      <c r="B6" s="7">
        <v>1156170079.0999999</v>
      </c>
      <c r="C6" s="16">
        <v>1398019320</v>
      </c>
      <c r="D6" s="16">
        <v>1398019320</v>
      </c>
      <c r="E6" s="7">
        <v>1610166669.29</v>
      </c>
      <c r="F6" s="7">
        <f t="shared" ref="F6:F58" si="0">E6/B6*100</f>
        <v>139.26728414762349</v>
      </c>
      <c r="G6" s="7">
        <f t="shared" ref="G6:G58" si="1">E6/D6*100</f>
        <v>115.17485103782398</v>
      </c>
    </row>
    <row r="7" spans="1:7" ht="14.25" customHeight="1" x14ac:dyDescent="0.2">
      <c r="A7" s="22" t="s">
        <v>26</v>
      </c>
      <c r="B7" s="23">
        <v>1113666060.8199999</v>
      </c>
      <c r="C7" s="24">
        <v>1354269350</v>
      </c>
      <c r="D7" s="24">
        <v>1354269350</v>
      </c>
      <c r="E7" s="23">
        <v>1567817078.9100001</v>
      </c>
      <c r="F7" s="23">
        <f t="shared" si="0"/>
        <v>140.77982027714896</v>
      </c>
      <c r="G7" s="23">
        <f t="shared" si="1"/>
        <v>115.76848275492613</v>
      </c>
    </row>
    <row r="8" spans="1:7" ht="14.25" customHeight="1" x14ac:dyDescent="0.2">
      <c r="A8" s="22" t="s">
        <v>25</v>
      </c>
      <c r="B8" s="23">
        <v>42504018.280000001</v>
      </c>
      <c r="C8" s="24">
        <v>43749970</v>
      </c>
      <c r="D8" s="24">
        <v>43749970</v>
      </c>
      <c r="E8" s="23">
        <v>42349590.380000003</v>
      </c>
      <c r="F8" s="23">
        <f t="shared" si="0"/>
        <v>99.636674586899787</v>
      </c>
      <c r="G8" s="23">
        <f t="shared" si="1"/>
        <v>96.799130102260648</v>
      </c>
    </row>
    <row r="9" spans="1:7" ht="14.25" customHeight="1" x14ac:dyDescent="0.2">
      <c r="A9" s="3" t="s">
        <v>24</v>
      </c>
      <c r="B9" s="4">
        <v>42749707.210000001</v>
      </c>
      <c r="C9" s="17">
        <v>48563262</v>
      </c>
      <c r="D9" s="17">
        <v>48563262</v>
      </c>
      <c r="E9" s="4">
        <v>43968637.840000004</v>
      </c>
      <c r="F9" s="4">
        <f t="shared" si="0"/>
        <v>102.85131924766698</v>
      </c>
      <c r="G9" s="4">
        <f t="shared" si="1"/>
        <v>90.538888923894774</v>
      </c>
    </row>
    <row r="10" spans="1:7" ht="14.25" customHeight="1" x14ac:dyDescent="0.2">
      <c r="A10" s="22" t="s">
        <v>23</v>
      </c>
      <c r="B10" s="23">
        <v>42749707.210000001</v>
      </c>
      <c r="C10" s="24">
        <v>48563262</v>
      </c>
      <c r="D10" s="24">
        <v>48563262</v>
      </c>
      <c r="E10" s="23">
        <v>43968637.840000004</v>
      </c>
      <c r="F10" s="23">
        <f t="shared" si="0"/>
        <v>102.85131924766698</v>
      </c>
      <c r="G10" s="23">
        <f t="shared" si="1"/>
        <v>90.538888923894774</v>
      </c>
    </row>
    <row r="11" spans="1:7" ht="14.25" customHeight="1" x14ac:dyDescent="0.2">
      <c r="A11" s="3" t="s">
        <v>22</v>
      </c>
      <c r="B11" s="4">
        <v>451780917.60000002</v>
      </c>
      <c r="C11" s="17">
        <v>546810635</v>
      </c>
      <c r="D11" s="17">
        <v>546810635</v>
      </c>
      <c r="E11" s="4">
        <v>441169227.79000002</v>
      </c>
      <c r="F11" s="4">
        <f t="shared" si="0"/>
        <v>97.651142534666462</v>
      </c>
      <c r="G11" s="4">
        <f t="shared" si="1"/>
        <v>80.680440275270072</v>
      </c>
    </row>
    <row r="12" spans="1:7" ht="14.25" customHeight="1" x14ac:dyDescent="0.2">
      <c r="A12" s="22" t="s">
        <v>21</v>
      </c>
      <c r="B12" s="23">
        <v>94455889.609999999</v>
      </c>
      <c r="C12" s="24">
        <v>123571000</v>
      </c>
      <c r="D12" s="24">
        <v>123571000</v>
      </c>
      <c r="E12" s="23">
        <v>107378988.59</v>
      </c>
      <c r="F12" s="23">
        <f t="shared" si="0"/>
        <v>113.68162327765725</v>
      </c>
      <c r="G12" s="23">
        <f t="shared" si="1"/>
        <v>86.896592719974748</v>
      </c>
    </row>
    <row r="13" spans="1:7" ht="14.25" customHeight="1" x14ac:dyDescent="0.2">
      <c r="A13" s="22" t="s">
        <v>20</v>
      </c>
      <c r="B13" s="23">
        <v>2756303.72</v>
      </c>
      <c r="C13" s="24">
        <v>2800000</v>
      </c>
      <c r="D13" s="24">
        <v>2800000</v>
      </c>
      <c r="E13" s="23">
        <v>3239541.58</v>
      </c>
      <c r="F13" s="23">
        <f t="shared" si="0"/>
        <v>117.53209766012287</v>
      </c>
      <c r="G13" s="23">
        <f t="shared" si="1"/>
        <v>115.69791357142859</v>
      </c>
    </row>
    <row r="14" spans="1:7" ht="14.25" customHeight="1" x14ac:dyDescent="0.2">
      <c r="A14" s="22" t="s">
        <v>19</v>
      </c>
      <c r="B14" s="23">
        <v>288310153.68000001</v>
      </c>
      <c r="C14" s="24">
        <v>343584135</v>
      </c>
      <c r="D14" s="24">
        <v>343584135</v>
      </c>
      <c r="E14" s="23">
        <v>252562395.09</v>
      </c>
      <c r="F14" s="23">
        <f t="shared" si="0"/>
        <v>87.600936653213751</v>
      </c>
      <c r="G14" s="23">
        <f t="shared" si="1"/>
        <v>73.50816564623976</v>
      </c>
    </row>
    <row r="15" spans="1:7" ht="14.25" customHeight="1" x14ac:dyDescent="0.2">
      <c r="A15" s="22" t="s">
        <v>18</v>
      </c>
      <c r="B15" s="23">
        <v>33002686.280000001</v>
      </c>
      <c r="C15" s="24">
        <v>35668000</v>
      </c>
      <c r="D15" s="24">
        <v>35668000</v>
      </c>
      <c r="E15" s="23">
        <v>34250945.380000003</v>
      </c>
      <c r="F15" s="23">
        <f t="shared" si="0"/>
        <v>103.7822954453149</v>
      </c>
      <c r="G15" s="23">
        <f t="shared" si="1"/>
        <v>96.027098183245499</v>
      </c>
    </row>
    <row r="16" spans="1:7" ht="14.25" customHeight="1" x14ac:dyDescent="0.2">
      <c r="A16" s="22" t="s">
        <v>17</v>
      </c>
      <c r="B16" s="23">
        <v>576744.13</v>
      </c>
      <c r="C16" s="24">
        <v>984000</v>
      </c>
      <c r="D16" s="24">
        <v>984000</v>
      </c>
      <c r="E16" s="23">
        <v>1181594.1499999999</v>
      </c>
      <c r="F16" s="23">
        <f t="shared" si="0"/>
        <v>204.87319914291976</v>
      </c>
      <c r="G16" s="23">
        <f t="shared" si="1"/>
        <v>120.08070630081301</v>
      </c>
    </row>
    <row r="17" spans="1:8" ht="14.25" customHeight="1" x14ac:dyDescent="0.2">
      <c r="A17" s="22" t="s">
        <v>16</v>
      </c>
      <c r="B17" s="23">
        <v>30893793.309999999</v>
      </c>
      <c r="C17" s="24">
        <v>38000000</v>
      </c>
      <c r="D17" s="24">
        <v>38000000</v>
      </c>
      <c r="E17" s="23">
        <v>40182970.909999996</v>
      </c>
      <c r="F17" s="23">
        <f t="shared" si="0"/>
        <v>130.06810302247084</v>
      </c>
      <c r="G17" s="23">
        <f t="shared" si="1"/>
        <v>105.74466028947367</v>
      </c>
    </row>
    <row r="18" spans="1:8" ht="14.25" customHeight="1" x14ac:dyDescent="0.2">
      <c r="A18" s="22" t="s">
        <v>15</v>
      </c>
      <c r="B18" s="23">
        <v>1785346.87</v>
      </c>
      <c r="C18" s="24">
        <v>2203500</v>
      </c>
      <c r="D18" s="24">
        <v>2203500</v>
      </c>
      <c r="E18" s="23">
        <v>2372792.09</v>
      </c>
      <c r="F18" s="23">
        <f t="shared" si="0"/>
        <v>132.90370234888863</v>
      </c>
      <c r="G18" s="23">
        <f t="shared" si="1"/>
        <v>107.68287224869526</v>
      </c>
    </row>
    <row r="19" spans="1:8" ht="14.25" customHeight="1" x14ac:dyDescent="0.2">
      <c r="A19" s="3" t="s">
        <v>14</v>
      </c>
      <c r="B19" s="4">
        <v>509123891.58999997</v>
      </c>
      <c r="C19" s="17">
        <v>554051199</v>
      </c>
      <c r="D19" s="17">
        <v>554051199</v>
      </c>
      <c r="E19" s="4">
        <v>466274810.93000001</v>
      </c>
      <c r="F19" s="4">
        <f t="shared" si="0"/>
        <v>91.583761562204089</v>
      </c>
      <c r="G19" s="4">
        <f t="shared" si="1"/>
        <v>84.157350759564011</v>
      </c>
    </row>
    <row r="20" spans="1:8" ht="14.25" customHeight="1" x14ac:dyDescent="0.2">
      <c r="A20" s="22" t="s">
        <v>13</v>
      </c>
      <c r="B20" s="23">
        <v>2736858.63</v>
      </c>
      <c r="C20" s="24">
        <v>4009400</v>
      </c>
      <c r="D20" s="24">
        <v>4009400</v>
      </c>
      <c r="E20" s="23">
        <v>3205424.71</v>
      </c>
      <c r="F20" s="23">
        <f t="shared" si="0"/>
        <v>117.12058032021918</v>
      </c>
      <c r="G20" s="23">
        <f t="shared" si="1"/>
        <v>79.947740559684746</v>
      </c>
    </row>
    <row r="21" spans="1:8" ht="14.25" customHeight="1" x14ac:dyDescent="0.2">
      <c r="A21" s="22" t="s">
        <v>12</v>
      </c>
      <c r="B21" s="23">
        <v>318122507</v>
      </c>
      <c r="C21" s="24">
        <v>411988663</v>
      </c>
      <c r="D21" s="24">
        <v>411988663</v>
      </c>
      <c r="E21" s="23">
        <v>415166758.27999997</v>
      </c>
      <c r="F21" s="23">
        <f t="shared" si="0"/>
        <v>130.50530822077292</v>
      </c>
      <c r="G21" s="23">
        <f t="shared" si="1"/>
        <v>100.77140357621927</v>
      </c>
    </row>
    <row r="22" spans="1:8" ht="14.25" customHeight="1" x14ac:dyDescent="0.2">
      <c r="A22" s="22" t="s">
        <v>11</v>
      </c>
      <c r="B22" s="23">
        <v>332981.17</v>
      </c>
      <c r="C22" s="24">
        <v>369100</v>
      </c>
      <c r="D22" s="24">
        <v>369100</v>
      </c>
      <c r="E22" s="23">
        <v>214430.81</v>
      </c>
      <c r="F22" s="23">
        <f t="shared" si="0"/>
        <v>64.397278080319069</v>
      </c>
      <c r="G22" s="23">
        <f t="shared" si="1"/>
        <v>58.095586561907339</v>
      </c>
    </row>
    <row r="23" spans="1:8" ht="14.25" customHeight="1" x14ac:dyDescent="0.2">
      <c r="A23" s="22" t="s">
        <v>10</v>
      </c>
      <c r="B23" s="23">
        <v>5281637.0599999996</v>
      </c>
      <c r="C23" s="24">
        <v>4008900</v>
      </c>
      <c r="D23" s="24">
        <v>4008900</v>
      </c>
      <c r="E23" s="23">
        <v>2657479.14</v>
      </c>
      <c r="F23" s="23">
        <f t="shared" si="0"/>
        <v>50.315444052870994</v>
      </c>
      <c r="G23" s="23">
        <f t="shared" si="1"/>
        <v>66.289484397216185</v>
      </c>
    </row>
    <row r="24" spans="1:8" ht="14.25" customHeight="1" x14ac:dyDescent="0.2">
      <c r="A24" s="22" t="s">
        <v>9</v>
      </c>
      <c r="B24" s="23">
        <v>30678599.440000001</v>
      </c>
      <c r="C24" s="24">
        <v>51112636</v>
      </c>
      <c r="D24" s="24">
        <v>51112636</v>
      </c>
      <c r="E24" s="23">
        <f>22839795.17-28037.45</f>
        <v>22811757.720000003</v>
      </c>
      <c r="F24" s="23">
        <f t="shared" si="0"/>
        <v>74.357233173614532</v>
      </c>
      <c r="G24" s="23">
        <f t="shared" si="1"/>
        <v>44.630368349619069</v>
      </c>
    </row>
    <row r="25" spans="1:8" ht="14.25" customHeight="1" x14ac:dyDescent="0.2">
      <c r="A25" s="22" t="s">
        <v>8</v>
      </c>
      <c r="B25" s="23">
        <v>136109447.38</v>
      </c>
      <c r="C25" s="24">
        <v>0</v>
      </c>
      <c r="D25" s="24">
        <v>0</v>
      </c>
      <c r="E25" s="23">
        <v>199316.64</v>
      </c>
      <c r="F25" s="23">
        <f t="shared" si="0"/>
        <v>0.14643850506830264</v>
      </c>
      <c r="G25" s="23">
        <v>0</v>
      </c>
    </row>
    <row r="26" spans="1:8" ht="14.25" customHeight="1" x14ac:dyDescent="0.2">
      <c r="A26" s="22" t="s">
        <v>7</v>
      </c>
      <c r="B26" s="23">
        <v>15861860.91</v>
      </c>
      <c r="C26" s="24">
        <v>82562500</v>
      </c>
      <c r="D26" s="24">
        <v>82562500</v>
      </c>
      <c r="E26" s="23">
        <f>21991606.18+28037.45</f>
        <v>22019643.629999999</v>
      </c>
      <c r="F26" s="23">
        <f t="shared" si="0"/>
        <v>138.82131330579168</v>
      </c>
      <c r="G26" s="23">
        <f t="shared" si="1"/>
        <v>26.670272375473125</v>
      </c>
    </row>
    <row r="27" spans="1:8" ht="14.25" customHeight="1" x14ac:dyDescent="0.2">
      <c r="A27" s="3" t="s">
        <v>6</v>
      </c>
      <c r="B27" s="4">
        <v>4736422.32</v>
      </c>
      <c r="C27" s="17">
        <v>2962760</v>
      </c>
      <c r="D27" s="17">
        <v>2962760</v>
      </c>
      <c r="E27" s="4">
        <v>2691093.69</v>
      </c>
      <c r="F27" s="4">
        <f t="shared" si="0"/>
        <v>56.817013099456879</v>
      </c>
      <c r="G27" s="4">
        <f t="shared" si="1"/>
        <v>90.83063393592461</v>
      </c>
    </row>
    <row r="28" spans="1:8" ht="14.25" customHeight="1" x14ac:dyDescent="0.2">
      <c r="A28" s="22" t="s">
        <v>5</v>
      </c>
      <c r="B28" s="23">
        <v>4736422.32</v>
      </c>
      <c r="C28" s="24">
        <v>2962760</v>
      </c>
      <c r="D28" s="24">
        <v>2962760</v>
      </c>
      <c r="E28" s="23">
        <v>2691093.69</v>
      </c>
      <c r="F28" s="23">
        <f t="shared" si="0"/>
        <v>56.817013099456879</v>
      </c>
      <c r="G28" s="23">
        <f t="shared" si="1"/>
        <v>90.83063393592461</v>
      </c>
    </row>
    <row r="29" spans="1:8" ht="14.25" customHeight="1" x14ac:dyDescent="0.2">
      <c r="A29" s="3" t="s">
        <v>4</v>
      </c>
      <c r="B29" s="4">
        <v>1247704.06</v>
      </c>
      <c r="C29" s="17">
        <v>958800</v>
      </c>
      <c r="D29" s="17">
        <v>958800</v>
      </c>
      <c r="E29" s="4">
        <v>1041366.07</v>
      </c>
      <c r="F29" s="4">
        <f t="shared" si="0"/>
        <v>83.46258567115666</v>
      </c>
      <c r="G29" s="4">
        <f t="shared" si="1"/>
        <v>108.61139653733834</v>
      </c>
    </row>
    <row r="30" spans="1:8" ht="14.25" customHeight="1" x14ac:dyDescent="0.2">
      <c r="A30" s="22" t="s">
        <v>3</v>
      </c>
      <c r="B30" s="23">
        <v>1247704.06</v>
      </c>
      <c r="C30" s="24">
        <v>958800</v>
      </c>
      <c r="D30" s="24">
        <v>958800</v>
      </c>
      <c r="E30" s="23">
        <v>1041366.07</v>
      </c>
      <c r="F30" s="23">
        <f t="shared" si="0"/>
        <v>83.46258567115666</v>
      </c>
      <c r="G30" s="23">
        <f t="shared" si="1"/>
        <v>108.61139653733834</v>
      </c>
    </row>
    <row r="31" spans="1:8" s="21" customFormat="1" ht="14.25" customHeight="1" x14ac:dyDescent="0.2">
      <c r="A31" s="11" t="s">
        <v>35</v>
      </c>
      <c r="B31" s="12">
        <v>1966482109.78</v>
      </c>
      <c r="C31" s="15">
        <v>2624084171.96</v>
      </c>
      <c r="D31" s="15">
        <v>2624084171.96</v>
      </c>
      <c r="E31" s="12">
        <v>2447138805.9899998</v>
      </c>
      <c r="F31" s="12">
        <f t="shared" si="0"/>
        <v>124.44246473535287</v>
      </c>
      <c r="G31" s="12">
        <f t="shared" si="1"/>
        <v>93.256871564533881</v>
      </c>
      <c r="H31" s="20"/>
    </row>
    <row r="32" spans="1:8" ht="14.25" customHeight="1" x14ac:dyDescent="0.2">
      <c r="A32" s="3" t="s">
        <v>27</v>
      </c>
      <c r="B32" s="4">
        <v>927734695.14999998</v>
      </c>
      <c r="C32" s="17">
        <v>1362671590</v>
      </c>
      <c r="D32" s="17">
        <v>1362671590</v>
      </c>
      <c r="E32" s="4">
        <f>1444965122.57+277927.25</f>
        <v>1445243049.8199999</v>
      </c>
      <c r="F32" s="4">
        <f t="shared" si="0"/>
        <v>155.78193392738504</v>
      </c>
      <c r="G32" s="4">
        <f t="shared" si="1"/>
        <v>106.05952750655057</v>
      </c>
    </row>
    <row r="33" spans="1:7" ht="14.25" customHeight="1" x14ac:dyDescent="0.2">
      <c r="A33" s="22" t="s">
        <v>26</v>
      </c>
      <c r="B33" s="23">
        <v>886810925.25</v>
      </c>
      <c r="C33" s="24">
        <v>1319828850</v>
      </c>
      <c r="D33" s="24">
        <v>1319828850</v>
      </c>
      <c r="E33" s="23">
        <f>1402678784.11+277927.25</f>
        <v>1402956711.3599999</v>
      </c>
      <c r="F33" s="23">
        <f t="shared" si="0"/>
        <v>158.20246136057622</v>
      </c>
      <c r="G33" s="23">
        <f t="shared" si="1"/>
        <v>106.29838189701641</v>
      </c>
    </row>
    <row r="34" spans="1:7" ht="14.25" customHeight="1" x14ac:dyDescent="0.2">
      <c r="A34" s="22" t="s">
        <v>25</v>
      </c>
      <c r="B34" s="23">
        <v>40923769.899999999</v>
      </c>
      <c r="C34" s="24">
        <v>42842740</v>
      </c>
      <c r="D34" s="24">
        <v>42842740</v>
      </c>
      <c r="E34" s="23">
        <v>42286338.460000001</v>
      </c>
      <c r="F34" s="23">
        <f t="shared" si="0"/>
        <v>103.32952844600958</v>
      </c>
      <c r="G34" s="23">
        <f t="shared" si="1"/>
        <v>98.701293287964305</v>
      </c>
    </row>
    <row r="35" spans="1:7" ht="14.25" customHeight="1" x14ac:dyDescent="0.2">
      <c r="A35" s="3" t="s">
        <v>24</v>
      </c>
      <c r="B35" s="4">
        <v>41522325.409999996</v>
      </c>
      <c r="C35" s="17">
        <v>54962597.960000001</v>
      </c>
      <c r="D35" s="17">
        <v>54962597.960000001</v>
      </c>
      <c r="E35" s="4">
        <v>45165715.520000003</v>
      </c>
      <c r="F35" s="4">
        <f t="shared" si="0"/>
        <v>108.7745329145813</v>
      </c>
      <c r="G35" s="4">
        <f t="shared" si="1"/>
        <v>82.175365059836054</v>
      </c>
    </row>
    <row r="36" spans="1:7" ht="14.25" customHeight="1" x14ac:dyDescent="0.2">
      <c r="A36" s="22" t="s">
        <v>23</v>
      </c>
      <c r="B36" s="23">
        <v>41522325.409999996</v>
      </c>
      <c r="C36" s="24">
        <v>54962597.960000001</v>
      </c>
      <c r="D36" s="24">
        <v>54962597.960000001</v>
      </c>
      <c r="E36" s="23">
        <v>45165715.520000003</v>
      </c>
      <c r="F36" s="23">
        <f t="shared" si="0"/>
        <v>108.7745329145813</v>
      </c>
      <c r="G36" s="23">
        <f t="shared" si="1"/>
        <v>82.175365059836054</v>
      </c>
    </row>
    <row r="37" spans="1:7" ht="14.25" customHeight="1" x14ac:dyDescent="0.2">
      <c r="A37" s="3" t="s">
        <v>22</v>
      </c>
      <c r="B37" s="4">
        <v>436241868.57999998</v>
      </c>
      <c r="C37" s="17">
        <v>549812475</v>
      </c>
      <c r="D37" s="17">
        <v>549812475</v>
      </c>
      <c r="E37" s="4">
        <f>438282384.11+557777.91</f>
        <v>438840162.02000004</v>
      </c>
      <c r="F37" s="4">
        <f t="shared" si="0"/>
        <v>100.59560845190254</v>
      </c>
      <c r="G37" s="4">
        <f t="shared" si="1"/>
        <v>79.816334109188773</v>
      </c>
    </row>
    <row r="38" spans="1:7" ht="14.25" customHeight="1" x14ac:dyDescent="0.2">
      <c r="A38" s="22" t="s">
        <v>21</v>
      </c>
      <c r="B38" s="23">
        <v>92555443.659999996</v>
      </c>
      <c r="C38" s="24">
        <v>123571000</v>
      </c>
      <c r="D38" s="24">
        <v>123571000</v>
      </c>
      <c r="E38" s="23">
        <v>112221351.92</v>
      </c>
      <c r="F38" s="23">
        <f t="shared" si="0"/>
        <v>121.24770568032952</v>
      </c>
      <c r="G38" s="23">
        <f t="shared" si="1"/>
        <v>90.815281837971696</v>
      </c>
    </row>
    <row r="39" spans="1:7" ht="14.25" customHeight="1" x14ac:dyDescent="0.2">
      <c r="A39" s="22" t="s">
        <v>20</v>
      </c>
      <c r="B39" s="23">
        <v>2499428.04</v>
      </c>
      <c r="C39" s="24">
        <v>2800000</v>
      </c>
      <c r="D39" s="24">
        <v>2800000</v>
      </c>
      <c r="E39" s="23">
        <v>2494998.0699999998</v>
      </c>
      <c r="F39" s="23">
        <f t="shared" si="0"/>
        <v>99.822760650472659</v>
      </c>
      <c r="G39" s="23">
        <f t="shared" si="1"/>
        <v>89.107073928571424</v>
      </c>
    </row>
    <row r="40" spans="1:7" ht="14.25" customHeight="1" x14ac:dyDescent="0.2">
      <c r="A40" s="22" t="s">
        <v>19</v>
      </c>
      <c r="B40" s="23">
        <v>295931788.86000001</v>
      </c>
      <c r="C40" s="24">
        <v>346540975</v>
      </c>
      <c r="D40" s="24">
        <v>346540975</v>
      </c>
      <c r="E40" s="23">
        <v>260006799.46000001</v>
      </c>
      <c r="F40" s="23">
        <f t="shared" si="0"/>
        <v>87.860381766219959</v>
      </c>
      <c r="G40" s="23">
        <f t="shared" si="1"/>
        <v>75.029164865713213</v>
      </c>
    </row>
    <row r="41" spans="1:7" ht="14.25" customHeight="1" x14ac:dyDescent="0.2">
      <c r="A41" s="22" t="s">
        <v>18</v>
      </c>
      <c r="B41" s="23">
        <v>26480823.02</v>
      </c>
      <c r="C41" s="24">
        <v>35668000</v>
      </c>
      <c r="D41" s="24">
        <v>35668000</v>
      </c>
      <c r="E41" s="23">
        <v>32000264.120000001</v>
      </c>
      <c r="F41" s="23">
        <f t="shared" si="0"/>
        <v>120.8431629780969</v>
      </c>
      <c r="G41" s="23">
        <f t="shared" si="1"/>
        <v>89.717012784568809</v>
      </c>
    </row>
    <row r="42" spans="1:7" ht="14.25" customHeight="1" x14ac:dyDescent="0.2">
      <c r="A42" s="22" t="s">
        <v>17</v>
      </c>
      <c r="B42" s="23">
        <v>550909.89</v>
      </c>
      <c r="C42" s="24">
        <v>984000</v>
      </c>
      <c r="D42" s="24">
        <v>984000</v>
      </c>
      <c r="E42" s="23">
        <v>982691.9</v>
      </c>
      <c r="F42" s="23">
        <f t="shared" si="0"/>
        <v>178.37615875801393</v>
      </c>
      <c r="G42" s="23">
        <f t="shared" si="1"/>
        <v>99.867063008130089</v>
      </c>
    </row>
    <row r="43" spans="1:7" ht="14.25" customHeight="1" x14ac:dyDescent="0.2">
      <c r="A43" s="22" t="s">
        <v>16</v>
      </c>
      <c r="B43" s="23">
        <v>17288586.670000002</v>
      </c>
      <c r="C43" s="24">
        <v>38000000</v>
      </c>
      <c r="D43" s="24">
        <v>38000000</v>
      </c>
      <c r="E43" s="23">
        <f>29257254.64+557777.91</f>
        <v>29815032.550000001</v>
      </c>
      <c r="F43" s="23">
        <f t="shared" si="0"/>
        <v>172.45500236139313</v>
      </c>
      <c r="G43" s="23">
        <f t="shared" si="1"/>
        <v>78.460611973684209</v>
      </c>
    </row>
    <row r="44" spans="1:7" ht="14.25" customHeight="1" x14ac:dyDescent="0.2">
      <c r="A44" s="22" t="s">
        <v>15</v>
      </c>
      <c r="B44" s="23">
        <v>934888.44</v>
      </c>
      <c r="C44" s="24">
        <v>2248500</v>
      </c>
      <c r="D44" s="24">
        <v>2248500</v>
      </c>
      <c r="E44" s="23">
        <v>1319024</v>
      </c>
      <c r="F44" s="23">
        <f t="shared" si="0"/>
        <v>141.08891965762245</v>
      </c>
      <c r="G44" s="23">
        <f t="shared" si="1"/>
        <v>58.662397153657999</v>
      </c>
    </row>
    <row r="45" spans="1:7" ht="14.25" customHeight="1" x14ac:dyDescent="0.2">
      <c r="A45" s="3" t="s">
        <v>14</v>
      </c>
      <c r="B45" s="4">
        <v>485114149</v>
      </c>
      <c r="C45" s="17">
        <v>552177449</v>
      </c>
      <c r="D45" s="17">
        <v>552177449</v>
      </c>
      <c r="E45" s="4">
        <f>465874233.91-557777.91-277927.25</f>
        <v>465038528.75</v>
      </c>
      <c r="F45" s="4">
        <f t="shared" si="0"/>
        <v>95.861670847699813</v>
      </c>
      <c r="G45" s="4">
        <f t="shared" si="1"/>
        <v>84.219036759322634</v>
      </c>
    </row>
    <row r="46" spans="1:7" ht="14.25" customHeight="1" x14ac:dyDescent="0.2">
      <c r="A46" s="22" t="s">
        <v>13</v>
      </c>
      <c r="B46" s="23">
        <v>2149205.5099999998</v>
      </c>
      <c r="C46" s="24">
        <v>4150320</v>
      </c>
      <c r="D46" s="24">
        <v>4150320</v>
      </c>
      <c r="E46" s="23">
        <v>2243288.9</v>
      </c>
      <c r="F46" s="23">
        <f t="shared" si="0"/>
        <v>104.37758927949147</v>
      </c>
      <c r="G46" s="23">
        <f t="shared" si="1"/>
        <v>54.050986429962023</v>
      </c>
    </row>
    <row r="47" spans="1:7" ht="14.25" customHeight="1" x14ac:dyDescent="0.2">
      <c r="A47" s="22" t="s">
        <v>12</v>
      </c>
      <c r="B47" s="23">
        <v>314851141.49000001</v>
      </c>
      <c r="C47" s="24">
        <v>413116963</v>
      </c>
      <c r="D47" s="24">
        <v>413116963</v>
      </c>
      <c r="E47" s="23">
        <v>405013664.05000001</v>
      </c>
      <c r="F47" s="23">
        <f t="shared" si="0"/>
        <v>128.63655571750996</v>
      </c>
      <c r="G47" s="23">
        <f t="shared" si="1"/>
        <v>98.038497646972687</v>
      </c>
    </row>
    <row r="48" spans="1:7" ht="14.25" customHeight="1" x14ac:dyDescent="0.2">
      <c r="A48" s="22" t="s">
        <v>11</v>
      </c>
      <c r="B48" s="23">
        <v>255655.52</v>
      </c>
      <c r="C48" s="24">
        <v>383200</v>
      </c>
      <c r="D48" s="24">
        <v>383200</v>
      </c>
      <c r="E48" s="23">
        <v>235371.61</v>
      </c>
      <c r="F48" s="23">
        <f t="shared" si="0"/>
        <v>92.065921361682314</v>
      </c>
      <c r="G48" s="23">
        <f t="shared" si="1"/>
        <v>61.422653966597075</v>
      </c>
    </row>
    <row r="49" spans="1:7" ht="14.25" customHeight="1" x14ac:dyDescent="0.2">
      <c r="A49" s="22" t="s">
        <v>10</v>
      </c>
      <c r="B49" s="23">
        <v>4226164.0199999996</v>
      </c>
      <c r="C49" s="24">
        <v>4049500</v>
      </c>
      <c r="D49" s="24">
        <v>4049500</v>
      </c>
      <c r="E49" s="23">
        <v>2722014.93</v>
      </c>
      <c r="F49" s="23">
        <f t="shared" si="0"/>
        <v>64.408643798921943</v>
      </c>
      <c r="G49" s="23">
        <f t="shared" si="1"/>
        <v>67.218543770835907</v>
      </c>
    </row>
    <row r="50" spans="1:7" ht="14.25" customHeight="1" x14ac:dyDescent="0.2">
      <c r="A50" s="22" t="s">
        <v>9</v>
      </c>
      <c r="B50" s="23">
        <v>42772644.350000001</v>
      </c>
      <c r="C50" s="24">
        <v>47914966</v>
      </c>
      <c r="D50" s="24">
        <v>47914966</v>
      </c>
      <c r="E50" s="23">
        <f>19355324.55-557777.91</f>
        <v>18797546.640000001</v>
      </c>
      <c r="F50" s="23">
        <f t="shared" si="0"/>
        <v>43.947590628681809</v>
      </c>
      <c r="G50" s="23">
        <f t="shared" si="1"/>
        <v>39.231054948468504</v>
      </c>
    </row>
    <row r="51" spans="1:7" ht="14.25" customHeight="1" x14ac:dyDescent="0.2">
      <c r="A51" s="22" t="s">
        <v>8</v>
      </c>
      <c r="B51" s="23">
        <v>117406313.44</v>
      </c>
      <c r="C51" s="24">
        <v>0</v>
      </c>
      <c r="D51" s="24">
        <v>0</v>
      </c>
      <c r="E51" s="23">
        <v>0</v>
      </c>
      <c r="F51" s="23">
        <f t="shared" si="0"/>
        <v>0</v>
      </c>
      <c r="G51" s="23">
        <v>0</v>
      </c>
    </row>
    <row r="52" spans="1:7" ht="14.25" customHeight="1" x14ac:dyDescent="0.2">
      <c r="A52" s="22" t="s">
        <v>7</v>
      </c>
      <c r="B52" s="23">
        <v>3453024.67</v>
      </c>
      <c r="C52" s="24">
        <v>82562500</v>
      </c>
      <c r="D52" s="24">
        <v>82562500</v>
      </c>
      <c r="E52" s="23">
        <f>36304569.87-277927.25</f>
        <v>36026642.619999997</v>
      </c>
      <c r="F52" s="23">
        <f t="shared" si="0"/>
        <v>1043.33580159449</v>
      </c>
      <c r="G52" s="23">
        <f t="shared" si="1"/>
        <v>43.63560044814534</v>
      </c>
    </row>
    <row r="53" spans="1:7" ht="14.25" customHeight="1" x14ac:dyDescent="0.2">
      <c r="A53" s="3" t="s">
        <v>6</v>
      </c>
      <c r="B53" s="4">
        <v>4373226.3</v>
      </c>
      <c r="C53" s="17">
        <v>3048860</v>
      </c>
      <c r="D53" s="17">
        <v>3048860</v>
      </c>
      <c r="E53" s="4">
        <v>1906543.24</v>
      </c>
      <c r="F53" s="4">
        <f t="shared" si="0"/>
        <v>43.595805686982175</v>
      </c>
      <c r="G53" s="4">
        <f t="shared" si="1"/>
        <v>62.532987411688303</v>
      </c>
    </row>
    <row r="54" spans="1:7" ht="14.25" customHeight="1" x14ac:dyDescent="0.2">
      <c r="A54" s="22" t="s">
        <v>5</v>
      </c>
      <c r="B54" s="23">
        <v>4373226.3</v>
      </c>
      <c r="C54" s="24">
        <v>3048860</v>
      </c>
      <c r="D54" s="24">
        <v>3048860</v>
      </c>
      <c r="E54" s="23">
        <v>1906543.24</v>
      </c>
      <c r="F54" s="23">
        <f t="shared" si="0"/>
        <v>43.595805686982175</v>
      </c>
      <c r="G54" s="23">
        <f t="shared" si="1"/>
        <v>62.532987411688303</v>
      </c>
    </row>
    <row r="55" spans="1:7" ht="14.25" customHeight="1" x14ac:dyDescent="0.2">
      <c r="A55" s="3" t="s">
        <v>4</v>
      </c>
      <c r="B55" s="4">
        <v>1711373.09</v>
      </c>
      <c r="C55" s="17">
        <v>958800</v>
      </c>
      <c r="D55" s="17">
        <v>958800</v>
      </c>
      <c r="E55" s="4">
        <v>846800.17</v>
      </c>
      <c r="F55" s="4">
        <f t="shared" si="0"/>
        <v>49.480745896267422</v>
      </c>
      <c r="G55" s="4">
        <f t="shared" si="1"/>
        <v>88.318749478514817</v>
      </c>
    </row>
    <row r="56" spans="1:7" ht="14.25" customHeight="1" x14ac:dyDescent="0.2">
      <c r="A56" s="22" t="s">
        <v>3</v>
      </c>
      <c r="B56" s="23">
        <v>1711373.09</v>
      </c>
      <c r="C56" s="24">
        <v>958800</v>
      </c>
      <c r="D56" s="24">
        <v>958800</v>
      </c>
      <c r="E56" s="23">
        <v>846800.17</v>
      </c>
      <c r="F56" s="23">
        <f t="shared" si="0"/>
        <v>49.480745896267422</v>
      </c>
      <c r="G56" s="23">
        <f t="shared" si="1"/>
        <v>88.318749478514817</v>
      </c>
    </row>
    <row r="57" spans="1:7" ht="14.25" customHeight="1" x14ac:dyDescent="0.2">
      <c r="A57" s="3" t="s">
        <v>2</v>
      </c>
      <c r="B57" s="4">
        <v>69784472.25</v>
      </c>
      <c r="C57" s="17">
        <v>100452400</v>
      </c>
      <c r="D57" s="17">
        <v>100452400</v>
      </c>
      <c r="E57" s="4">
        <v>50098006.469999999</v>
      </c>
      <c r="F57" s="4">
        <f t="shared" si="0"/>
        <v>71.789618599573203</v>
      </c>
      <c r="G57" s="4">
        <f t="shared" si="1"/>
        <v>49.872383805663176</v>
      </c>
    </row>
    <row r="58" spans="1:7" ht="14.25" customHeight="1" x14ac:dyDescent="0.2">
      <c r="A58" s="25" t="s">
        <v>1</v>
      </c>
      <c r="B58" s="26">
        <v>69784472.25</v>
      </c>
      <c r="C58" s="27">
        <v>100452400</v>
      </c>
      <c r="D58" s="27">
        <v>100452400</v>
      </c>
      <c r="E58" s="26">
        <v>50098006.469999999</v>
      </c>
      <c r="F58" s="26">
        <f t="shared" si="0"/>
        <v>71.789618599573203</v>
      </c>
      <c r="G58" s="26">
        <f t="shared" si="1"/>
        <v>49.872383805663176</v>
      </c>
    </row>
    <row r="59" spans="1:7" x14ac:dyDescent="0.2">
      <c r="A59" s="5" t="s">
        <v>0</v>
      </c>
      <c r="B59" s="5" t="s">
        <v>0</v>
      </c>
      <c r="C59" s="18" t="s">
        <v>0</v>
      </c>
      <c r="D59" s="18" t="s">
        <v>0</v>
      </c>
      <c r="E59" s="5" t="s">
        <v>0</v>
      </c>
      <c r="F59" s="5" t="s">
        <v>0</v>
      </c>
      <c r="G59" s="5" t="s">
        <v>0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Prihodi i rashodi prema izvorim</vt:lpstr>
      <vt:lpstr>'Prihodi i rashodi prema izvorim'!Print_Titles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Petković</dc:creator>
  <cp:lastModifiedBy>Kristina Petković</cp:lastModifiedBy>
  <cp:lastPrinted>2025-04-01T11:17:04Z</cp:lastPrinted>
  <dcterms:created xsi:type="dcterms:W3CDTF">2025-04-01T10:47:22Z</dcterms:created>
  <dcterms:modified xsi:type="dcterms:W3CDTF">2025-05-06T07:11:15Z</dcterms:modified>
</cp:coreProperties>
</file>